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7" i="1" l="1"/>
  <c r="C74" i="1" l="1"/>
  <c r="C73" i="1"/>
  <c r="C69" i="1"/>
  <c r="H26" i="1"/>
  <c r="H51" i="1"/>
  <c r="H30" i="1"/>
  <c r="C75" i="1" l="1"/>
  <c r="H34" i="1"/>
  <c r="H25" i="1" l="1"/>
  <c r="H6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<sst xmlns="http://schemas.openxmlformats.org/spreadsheetml/2006/main" count="177" uniqueCount="117">
  <si>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</si>
  <si>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</si>
  <si>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</si>
  <si>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</si>
  <si>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</si>
  <si>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</si>
  <si>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</si>
  <si>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</si>
  <si>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</si>
  <si>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</si>
  <si>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</si>
  <si>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</si>
  <si>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</si>
  <si>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</si>
  <si>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</si>
  <si>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</si>
  <si>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</si>
  <si>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</si>
  <si>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</si>
  <si>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</si>
  <si>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</si>
  <si>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</si>
  <si>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</si>
  <si>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</si>
  <si>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</si>
  <si>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</si>
  <si>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</si>
  <si>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</si>
  <si>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</si>
  <si>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</si>
  <si>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</si>
  <si>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</si>
  <si>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06.04.2026</t>
  </si>
  <si>
    <t>Primljena i neutrošena participacija od 06.04.2026</t>
  </si>
  <si>
    <t xml:space="preserve">Dana 06.04.2026. godine Dom zdravlja Požarevac je izvršio plaćanje prema dobavljačima: </t>
  </si>
  <si>
    <t>Messer Tehnogas</t>
  </si>
  <si>
    <t>Elektropriveda- TE KO</t>
  </si>
  <si>
    <t>Toplifikacija JP</t>
  </si>
  <si>
    <t>NIS ad</t>
  </si>
  <si>
    <t>Medicinski fakultet Beograd</t>
  </si>
  <si>
    <t>REMONDIS Medison</t>
  </si>
  <si>
    <t>Agatel</t>
  </si>
  <si>
    <t>Vin-auto</t>
  </si>
  <si>
    <t>Sektor</t>
  </si>
  <si>
    <t>Serbiabroadband-SBB Solutions</t>
  </si>
  <si>
    <t>Elektroluks-012  doo</t>
  </si>
  <si>
    <t>Orion telekom doo</t>
  </si>
  <si>
    <t>Perla DOO Požarevac</t>
  </si>
  <si>
    <t>Elektroprivreda Srbije Beograd</t>
  </si>
  <si>
    <t>Lavija</t>
  </si>
  <si>
    <t>Papirdol d.o.o.</t>
  </si>
  <si>
    <t>Flora komerc</t>
  </si>
  <si>
    <t>Autocentar Toplica</t>
  </si>
  <si>
    <t>Tehnomarket</t>
  </si>
  <si>
    <t>Vujić STR, Darinka Vujić</t>
  </si>
  <si>
    <t>M Parts doo</t>
  </si>
  <si>
    <t>Razvigor</t>
  </si>
  <si>
    <t>Elping s.a. Ivan Rakić pr.</t>
  </si>
  <si>
    <t>Auto servis Dule</t>
  </si>
  <si>
    <t>Inst.za med.rada Dr.Dragomir Karajović</t>
  </si>
  <si>
    <t>MIM GLOBAL INVESTMENT DOO</t>
  </si>
  <si>
    <t>JKP Vodovod i kanalizacija</t>
  </si>
  <si>
    <t>TEKO1094/1/2026/501</t>
  </si>
  <si>
    <t>OG2/2026-382</t>
  </si>
  <si>
    <t>OG2/2026-381</t>
  </si>
  <si>
    <t>755-010953</t>
  </si>
  <si>
    <t>FU02757/2026</t>
  </si>
  <si>
    <t>R-0062/26VP</t>
  </si>
  <si>
    <t>IF26-0006</t>
  </si>
  <si>
    <t>26-RN001000171</t>
  </si>
  <si>
    <t>9095799996</t>
  </si>
  <si>
    <t>9095659925</t>
  </si>
  <si>
    <t>9095670084</t>
  </si>
  <si>
    <t>FA-114-0/26</t>
  </si>
  <si>
    <t>UGF0131/26-1165</t>
  </si>
  <si>
    <t>FA-75-0/26</t>
  </si>
  <si>
    <t>26-F02-00013</t>
  </si>
  <si>
    <t>KKOM42325220</t>
  </si>
  <si>
    <t>41/2026</t>
  </si>
  <si>
    <t>2502911</t>
  </si>
  <si>
    <t>1127/2025</t>
  </si>
  <si>
    <t>12523-25</t>
  </si>
  <si>
    <t>FA-203-0/26</t>
  </si>
  <si>
    <t>152/2026</t>
  </si>
  <si>
    <t>IF26-0055</t>
  </si>
  <si>
    <t>IF26-0054</t>
  </si>
  <si>
    <t>26-F01-00017</t>
  </si>
  <si>
    <t>202600140043</t>
  </si>
  <si>
    <t>8-26</t>
  </si>
  <si>
    <t>91/2026</t>
  </si>
  <si>
    <t>90/2026</t>
  </si>
  <si>
    <t>019/26</t>
  </si>
  <si>
    <t>RA-26000022</t>
  </si>
  <si>
    <t>IF26-0061</t>
  </si>
  <si>
    <t>4/2026</t>
  </si>
  <si>
    <t>6/2026</t>
  </si>
  <si>
    <t>5/2026</t>
  </si>
  <si>
    <t>18/2026</t>
  </si>
  <si>
    <t>17/2026</t>
  </si>
  <si>
    <t>14/2026</t>
  </si>
  <si>
    <t>13/2026</t>
  </si>
  <si>
    <t>26-65-12</t>
  </si>
  <si>
    <t>9/2026</t>
  </si>
  <si>
    <t>8/2026</t>
  </si>
  <si>
    <t>2600054</t>
  </si>
  <si>
    <t>2/2026</t>
  </si>
  <si>
    <t>26-F03-006</t>
  </si>
  <si>
    <t>26-3023-004455</t>
  </si>
  <si>
    <t>26-3023-003990</t>
  </si>
  <si>
    <t>26-3023-003431</t>
  </si>
  <si>
    <t>26-3023-003073</t>
  </si>
  <si>
    <t>26-3023-002917</t>
  </si>
  <si>
    <t>26-3023-002885</t>
  </si>
  <si>
    <t>26-3023-002305</t>
  </si>
  <si>
    <t>13392-25</t>
  </si>
  <si>
    <t>UKUPNO MEDICINSKI KISEONIK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</si>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</sst>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7" fillId="0" borderId="1" xfId="0" applyFont="1" applyFill="1" applyBorder="1" applyAlignment="1">
      <alignment horizontal="left"/>
    </xf>
    <xf numFmtId="0" fontId="9" fillId="0" borderId="1" xfId="3" applyFont="1" applyBorder="1"/>
    <xf numFmtId="4" fontId="7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9" fontId="9" fillId="0" borderId="1" xfId="3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" fontId="9" fillId="0" borderId="1" xfId="3" applyNumberFormat="1" applyFont="1" applyBorder="1" applyAlignment="1">
      <alignment horizontal="right"/>
    </xf>
    <xf numFmtId="0" fontId="11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7"/>
  <sheetViews>
    <sheetView tabSelected="1" topLeftCell="B1" zoomScaleNormal="100" workbookViewId="0">
      <selection activeCell="D126" sqref="D126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66" t="s">
        <v>29</v>
      </c>
      <c r="C2" s="66"/>
      <c r="D2" s="66"/>
      <c r="E2" s="66"/>
      <c r="F2" s="66"/>
      <c r="G2" s="66"/>
      <c r="H2" s="66"/>
    </row>
    <row r="4" spans="2:15" x14ac:dyDescent="0.25">
      <c r="B4" s="48" t="s">
        <v>0</v>
      </c>
      <c r="C4" s="48"/>
      <c r="D4" s="48"/>
    </row>
    <row r="5" spans="2:15" x14ac:dyDescent="0.25">
      <c r="B5" s="48" t="s">
        <v>1</v>
      </c>
      <c r="C5" s="48"/>
      <c r="D5" s="48"/>
    </row>
    <row r="6" spans="2:15" x14ac:dyDescent="0.25">
      <c r="B6" s="48" t="s">
        <v>2</v>
      </c>
      <c r="C6" s="48"/>
      <c r="D6" s="48"/>
    </row>
    <row r="7" spans="2:15" x14ac:dyDescent="0.25">
      <c r="I7" s="5"/>
      <c r="J7" s="5"/>
    </row>
    <row r="8" spans="2:15" x14ac:dyDescent="0.25">
      <c r="B8" s="49" t="s">
        <v>32</v>
      </c>
      <c r="C8" s="49"/>
      <c r="D8" s="49"/>
      <c r="E8" s="49"/>
      <c r="F8" s="49"/>
      <c r="G8" s="49"/>
      <c r="H8" s="49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54" t="s">
        <v>3</v>
      </c>
      <c r="C11" s="55"/>
      <c r="D11" s="55"/>
      <c r="E11" s="55"/>
      <c r="F11" s="56"/>
      <c r="G11" s="27" t="s">
        <v>4</v>
      </c>
      <c r="H11" s="27" t="s">
        <v>5</v>
      </c>
      <c r="I11" s="5"/>
      <c r="J11" s="5"/>
      <c r="K11" s="50"/>
      <c r="L11" s="50"/>
      <c r="M11" s="50"/>
      <c r="N11" s="50"/>
      <c r="O11" s="50"/>
    </row>
    <row r="12" spans="2:15" x14ac:dyDescent="0.25">
      <c r="B12" s="52" t="s">
        <v>6</v>
      </c>
      <c r="C12" s="52"/>
      <c r="D12" s="52"/>
      <c r="E12" s="52"/>
      <c r="F12" s="52"/>
      <c r="G12" s="28">
        <v>46118</v>
      </c>
      <c r="H12" s="20">
        <v>4424177.46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51" t="s">
        <v>7</v>
      </c>
      <c r="C13" s="51"/>
      <c r="D13" s="51"/>
      <c r="E13" s="51"/>
      <c r="F13" s="51"/>
      <c r="G13" s="29">
        <v>46118</v>
      </c>
      <c r="H13" s="1">
        <f>H14+H31-H39-H55</f>
        <v>3377206.96</v>
      </c>
      <c r="I13" s="5"/>
      <c r="J13" s="5"/>
      <c r="K13" s="3"/>
      <c r="L13" s="3"/>
      <c r="M13" s="12"/>
      <c r="N13" s="3"/>
      <c r="O13" s="3"/>
    </row>
    <row r="14" spans="2:15" x14ac:dyDescent="0.25">
      <c r="B14" s="53" t="s">
        <v>30</v>
      </c>
      <c r="C14" s="53"/>
      <c r="D14" s="53"/>
      <c r="E14" s="53"/>
      <c r="F14" s="53"/>
      <c r="G14" s="21">
        <v>46118</v>
      </c>
      <c r="H14" s="22">
        <f>SUM(H15:H30)</f>
        <v>5267424.95</v>
      </c>
      <c r="I14" s="13"/>
      <c r="J14" s="5"/>
      <c r="K14" s="12"/>
      <c r="L14" s="3"/>
      <c r="M14" s="12"/>
      <c r="N14" s="3"/>
      <c r="O14" s="3"/>
    </row>
    <row r="15" spans="2:15" x14ac:dyDescent="0.25">
      <c r="B15" s="42" t="s">
        <v>8</v>
      </c>
      <c r="C15" s="43"/>
      <c r="D15" s="43"/>
      <c r="E15" s="43"/>
      <c r="F15" s="44"/>
      <c r="G15" s="10"/>
      <c r="H15" s="6">
        <v>0</v>
      </c>
      <c r="I15" s="14"/>
      <c r="J15" s="5"/>
      <c r="K15" s="2"/>
    </row>
    <row r="16" spans="2:15" x14ac:dyDescent="0.25">
      <c r="B16" s="42" t="s">
        <v>9</v>
      </c>
      <c r="C16" s="43"/>
      <c r="D16" s="43"/>
      <c r="E16" s="43"/>
      <c r="F16" s="44"/>
      <c r="G16" s="10"/>
      <c r="H16" s="6">
        <v>0</v>
      </c>
      <c r="I16" s="14"/>
      <c r="J16" s="5"/>
      <c r="K16" s="2"/>
    </row>
    <row r="17" spans="2:13" x14ac:dyDescent="0.25">
      <c r="B17" s="42" t="s">
        <v>10</v>
      </c>
      <c r="C17" s="43"/>
      <c r="D17" s="43"/>
      <c r="E17" s="43"/>
      <c r="F17" s="44"/>
      <c r="G17" s="10"/>
      <c r="H17" s="6">
        <v>0</v>
      </c>
      <c r="I17" s="14"/>
      <c r="J17" s="5"/>
      <c r="K17" s="2"/>
    </row>
    <row r="18" spans="2:13" x14ac:dyDescent="0.25">
      <c r="B18" s="42" t="s">
        <v>11</v>
      </c>
      <c r="C18" s="43"/>
      <c r="D18" s="43"/>
      <c r="E18" s="43"/>
      <c r="F18" s="44"/>
      <c r="G18" s="10"/>
      <c r="H18" s="4">
        <v>0</v>
      </c>
      <c r="I18" s="14"/>
      <c r="J18" s="5"/>
      <c r="K18" s="2"/>
      <c r="L18" s="2"/>
    </row>
    <row r="19" spans="2:13" x14ac:dyDescent="0.25">
      <c r="B19" s="42" t="s">
        <v>24</v>
      </c>
      <c r="C19" s="43"/>
      <c r="D19" s="43"/>
      <c r="E19" s="43"/>
      <c r="F19" s="44"/>
      <c r="G19" s="10"/>
      <c r="H19" s="15">
        <v>0</v>
      </c>
      <c r="I19" s="14"/>
      <c r="J19" s="5"/>
      <c r="K19" s="2"/>
      <c r="L19" s="2"/>
    </row>
    <row r="20" spans="2:13" x14ac:dyDescent="0.25">
      <c r="B20" s="42" t="s">
        <v>12</v>
      </c>
      <c r="C20" s="43"/>
      <c r="D20" s="43"/>
      <c r="E20" s="43"/>
      <c r="F20" s="44"/>
      <c r="G20" s="10"/>
      <c r="H20" s="4">
        <v>0</v>
      </c>
      <c r="I20" s="14"/>
      <c r="J20" s="5"/>
    </row>
    <row r="21" spans="2:13" x14ac:dyDescent="0.25">
      <c r="B21" s="42" t="s">
        <v>13</v>
      </c>
      <c r="C21" s="43"/>
      <c r="D21" s="43"/>
      <c r="E21" s="43"/>
      <c r="F21" s="44"/>
      <c r="G21" s="10"/>
      <c r="H21" s="4">
        <v>0</v>
      </c>
      <c r="I21" s="14"/>
      <c r="J21" s="5"/>
    </row>
    <row r="22" spans="2:13" x14ac:dyDescent="0.25">
      <c r="B22" s="42" t="s">
        <v>26</v>
      </c>
      <c r="C22" s="43"/>
      <c r="D22" s="43"/>
      <c r="E22" s="43"/>
      <c r="F22" s="44"/>
      <c r="G22" s="10"/>
      <c r="H22" s="4">
        <v>10931.58</v>
      </c>
      <c r="I22" s="14"/>
      <c r="J22" s="5"/>
    </row>
    <row r="23" spans="2:13" x14ac:dyDescent="0.25">
      <c r="B23" s="42" t="s">
        <v>14</v>
      </c>
      <c r="C23" s="43"/>
      <c r="D23" s="43"/>
      <c r="E23" s="43"/>
      <c r="F23" s="44"/>
      <c r="G23" s="10"/>
      <c r="H23" s="4">
        <v>0</v>
      </c>
      <c r="I23" s="14"/>
      <c r="J23" s="5"/>
      <c r="K23" s="2"/>
    </row>
    <row r="24" spans="2:13" x14ac:dyDescent="0.25">
      <c r="B24" s="42" t="s">
        <v>28</v>
      </c>
      <c r="C24" s="43"/>
      <c r="D24" s="43"/>
      <c r="E24" s="43"/>
      <c r="F24" s="44"/>
      <c r="G24" s="10"/>
      <c r="H24" s="4">
        <v>0</v>
      </c>
      <c r="I24" s="14"/>
      <c r="J24" s="5"/>
      <c r="K24" s="2"/>
    </row>
    <row r="25" spans="2:13" x14ac:dyDescent="0.25">
      <c r="B25" s="42" t="s">
        <v>15</v>
      </c>
      <c r="C25" s="43"/>
      <c r="D25" s="43"/>
      <c r="E25" s="43"/>
      <c r="F25" s="44"/>
      <c r="G25" s="10"/>
      <c r="H25" s="4">
        <f>1191474.75</f>
        <v>1191474.75</v>
      </c>
      <c r="I25" s="14"/>
      <c r="J25" s="5"/>
      <c r="K25" s="2"/>
      <c r="L25" s="16"/>
      <c r="M25" s="14"/>
    </row>
    <row r="26" spans="2:13" x14ac:dyDescent="0.25">
      <c r="B26" s="42" t="s">
        <v>16</v>
      </c>
      <c r="C26" s="43"/>
      <c r="D26" s="43"/>
      <c r="E26" s="43"/>
      <c r="F26" s="4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</f>
        <v>1905932.5899999999</v>
      </c>
      <c r="J26" s="14"/>
      <c r="K26" s="2"/>
      <c r="L26" s="2"/>
    </row>
    <row r="27" spans="2:13" x14ac:dyDescent="0.25">
      <c r="B27" s="42" t="s">
        <v>27</v>
      </c>
      <c r="C27" s="43"/>
      <c r="D27" s="43"/>
      <c r="E27" s="43"/>
      <c r="F27" s="44"/>
      <c r="G27" s="10"/>
      <c r="H27" s="4">
        <v>0</v>
      </c>
      <c r="I27" s="14"/>
      <c r="J27" s="5"/>
      <c r="K27" s="5"/>
      <c r="L27" s="2"/>
    </row>
    <row r="28" spans="2:13" x14ac:dyDescent="0.25">
      <c r="B28" s="42" t="s">
        <v>17</v>
      </c>
      <c r="C28" s="43"/>
      <c r="D28" s="43"/>
      <c r="E28" s="43"/>
      <c r="F28" s="44"/>
      <c r="G28" s="10"/>
      <c r="H28" s="4">
        <v>531001.25</v>
      </c>
      <c r="I28" s="14"/>
      <c r="J28" s="5"/>
      <c r="K28" s="2"/>
    </row>
    <row r="29" spans="2:13" x14ac:dyDescent="0.25">
      <c r="B29" s="42" t="s">
        <v>18</v>
      </c>
      <c r="C29" s="43"/>
      <c r="D29" s="43"/>
      <c r="E29" s="43"/>
      <c r="F29" s="44"/>
      <c r="G29" s="10"/>
      <c r="H29" s="4">
        <v>1585534.78</v>
      </c>
      <c r="I29" s="14"/>
      <c r="J29" s="5"/>
      <c r="K29" s="2"/>
      <c r="L29" s="2"/>
    </row>
    <row r="30" spans="2:13" x14ac:dyDescent="0.25">
      <c r="B30" s="42" t="s">
        <v>33</v>
      </c>
      <c r="C30" s="43"/>
      <c r="D30" s="43"/>
      <c r="E30" s="43"/>
      <c r="F30" s="44"/>
      <c r="G30" s="10"/>
      <c r="H30" s="4">
        <f>1900+8700+2150+4300+10050+2750+1450+7350+3900</f>
        <v>42550</v>
      </c>
      <c r="I30" s="14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1">
        <v>46118</v>
      </c>
      <c r="H31" s="22">
        <f>H32+H33+H34+H35+H37+H38+H36</f>
        <v>576148.42000000004</v>
      </c>
      <c r="I31" s="5"/>
      <c r="K31" s="2"/>
      <c r="L31" s="2"/>
    </row>
    <row r="32" spans="2:13" x14ac:dyDescent="0.25">
      <c r="B32" s="42" t="s">
        <v>8</v>
      </c>
      <c r="C32" s="43"/>
      <c r="D32" s="43"/>
      <c r="E32" s="43"/>
      <c r="F32" s="44"/>
      <c r="G32" s="11"/>
      <c r="H32" s="6">
        <v>0</v>
      </c>
      <c r="I32" s="5"/>
      <c r="J32" s="5"/>
      <c r="K32" s="2"/>
      <c r="L32" s="2"/>
    </row>
    <row r="33" spans="2:12" x14ac:dyDescent="0.25">
      <c r="B33" s="42" t="s">
        <v>11</v>
      </c>
      <c r="C33" s="43"/>
      <c r="D33" s="43"/>
      <c r="E33" s="43"/>
      <c r="F33" s="44"/>
      <c r="G33" s="11"/>
      <c r="H33" s="4">
        <v>0</v>
      </c>
      <c r="I33" s="5"/>
      <c r="J33" s="5"/>
      <c r="K33" s="2"/>
      <c r="L33" s="2"/>
    </row>
    <row r="34" spans="2:12" x14ac:dyDescent="0.25">
      <c r="B34" s="42" t="s">
        <v>16</v>
      </c>
      <c r="C34" s="43"/>
      <c r="D34" s="43"/>
      <c r="E34" s="43"/>
      <c r="F34" s="44"/>
      <c r="G34" s="11"/>
      <c r="H34" s="4">
        <f>98390.21-69793.19+235000+23707.78+54326.4-32258.01+7999.99-7999.99+444199.99+32258.01-436200-315530.41+293108.61-99972.6-225469.2+20695+94932.6-72248.02</f>
        <v>45147.170000000056</v>
      </c>
      <c r="I34" s="5"/>
      <c r="J34" s="5"/>
      <c r="K34" s="2"/>
      <c r="L34" s="2"/>
    </row>
    <row r="35" spans="2:12" x14ac:dyDescent="0.25">
      <c r="B35" s="42" t="s">
        <v>17</v>
      </c>
      <c r="C35" s="43"/>
      <c r="D35" s="43"/>
      <c r="E35" s="43"/>
      <c r="F35" s="44"/>
      <c r="G35" s="11"/>
      <c r="H35" s="4">
        <v>531001.25</v>
      </c>
      <c r="I35" s="5"/>
      <c r="J35" s="5"/>
      <c r="K35" s="2"/>
      <c r="L35" s="2"/>
    </row>
    <row r="36" spans="2:12" x14ac:dyDescent="0.25">
      <c r="B36" s="42" t="s">
        <v>9</v>
      </c>
      <c r="C36" s="43"/>
      <c r="D36" s="43"/>
      <c r="E36" s="43"/>
      <c r="F36" s="44"/>
      <c r="G36" s="11"/>
      <c r="H36" s="4">
        <v>0</v>
      </c>
      <c r="I36" s="5"/>
      <c r="J36" s="5"/>
      <c r="K36" s="2"/>
    </row>
    <row r="37" spans="2:12" x14ac:dyDescent="0.25">
      <c r="B37" s="42" t="s">
        <v>18</v>
      </c>
      <c r="C37" s="43"/>
      <c r="D37" s="43"/>
      <c r="E37" s="43"/>
      <c r="F37" s="44"/>
      <c r="G37" s="11"/>
      <c r="H37" s="4">
        <v>0</v>
      </c>
      <c r="I37" s="5"/>
      <c r="J37" s="5"/>
    </row>
    <row r="38" spans="2:12" x14ac:dyDescent="0.25">
      <c r="B38" s="42" t="s">
        <v>33</v>
      </c>
      <c r="C38" s="43"/>
      <c r="D38" s="43"/>
      <c r="E38" s="43"/>
      <c r="F38" s="44"/>
      <c r="G38" s="11"/>
      <c r="H38" s="4">
        <v>0</v>
      </c>
      <c r="I38" s="5"/>
      <c r="J38" s="5"/>
      <c r="K38" s="2"/>
    </row>
    <row r="39" spans="2:12" x14ac:dyDescent="0.25">
      <c r="B39" s="60" t="s">
        <v>19</v>
      </c>
      <c r="C39" s="61"/>
      <c r="D39" s="61"/>
      <c r="E39" s="61"/>
      <c r="F39" s="62"/>
      <c r="G39" s="18">
        <v>46118</v>
      </c>
      <c r="H39" s="19">
        <f>SUM(H40:H54)</f>
        <v>2466366.41</v>
      </c>
      <c r="I39" s="5"/>
      <c r="J39" s="5"/>
    </row>
    <row r="40" spans="2:12" x14ac:dyDescent="0.25">
      <c r="B40" s="42" t="s">
        <v>8</v>
      </c>
      <c r="C40" s="43"/>
      <c r="D40" s="43"/>
      <c r="E40" s="43"/>
      <c r="F40" s="44"/>
      <c r="G40" s="10"/>
      <c r="H40" s="6">
        <v>0</v>
      </c>
      <c r="I40" s="5"/>
      <c r="J40" s="5"/>
    </row>
    <row r="41" spans="2:12" x14ac:dyDescent="0.25">
      <c r="B41" s="42" t="s">
        <v>9</v>
      </c>
      <c r="C41" s="43"/>
      <c r="D41" s="43"/>
      <c r="E41" s="43"/>
      <c r="F41" s="44"/>
      <c r="G41" s="10"/>
      <c r="H41" s="6">
        <v>0</v>
      </c>
      <c r="I41" s="5"/>
      <c r="J41" s="5"/>
    </row>
    <row r="42" spans="2:12" x14ac:dyDescent="0.25">
      <c r="B42" s="42" t="s">
        <v>10</v>
      </c>
      <c r="C42" s="43"/>
      <c r="D42" s="43"/>
      <c r="E42" s="43"/>
      <c r="F42" s="44"/>
      <c r="G42" s="10"/>
      <c r="H42" s="6">
        <v>0</v>
      </c>
      <c r="I42" s="5"/>
      <c r="J42" s="5"/>
    </row>
    <row r="43" spans="2:12" x14ac:dyDescent="0.25">
      <c r="B43" s="42" t="s">
        <v>11</v>
      </c>
      <c r="C43" s="43"/>
      <c r="D43" s="43"/>
      <c r="E43" s="43"/>
      <c r="F43" s="44"/>
      <c r="G43" s="10"/>
      <c r="H43" s="4">
        <v>0</v>
      </c>
      <c r="I43" s="5"/>
      <c r="J43" s="13"/>
      <c r="K43" s="2"/>
      <c r="L43" s="2"/>
    </row>
    <row r="44" spans="2:12" x14ac:dyDescent="0.25">
      <c r="B44" s="42" t="s">
        <v>24</v>
      </c>
      <c r="C44" s="43"/>
      <c r="D44" s="43"/>
      <c r="E44" s="43"/>
      <c r="F44" s="44"/>
      <c r="G44" s="10" t="s">
        <v>25</v>
      </c>
      <c r="H44" s="6">
        <v>0</v>
      </c>
      <c r="I44" s="5"/>
      <c r="J44" s="5"/>
      <c r="L44" s="2"/>
    </row>
    <row r="45" spans="2:12" x14ac:dyDescent="0.25">
      <c r="B45" s="42" t="s">
        <v>12</v>
      </c>
      <c r="C45" s="43"/>
      <c r="D45" s="43"/>
      <c r="E45" s="43"/>
      <c r="F45" s="44"/>
      <c r="G45" s="10"/>
      <c r="H45" s="4">
        <v>0</v>
      </c>
      <c r="I45" s="5"/>
      <c r="J45" s="5"/>
    </row>
    <row r="46" spans="2:12" x14ac:dyDescent="0.25">
      <c r="B46" s="42" t="s">
        <v>13</v>
      </c>
      <c r="C46" s="43"/>
      <c r="D46" s="43"/>
      <c r="E46" s="43"/>
      <c r="F46" s="44"/>
      <c r="G46" s="10"/>
      <c r="H46" s="4">
        <v>0</v>
      </c>
      <c r="I46" s="5"/>
      <c r="J46" s="5"/>
      <c r="L46" s="2"/>
    </row>
    <row r="47" spans="2:12" x14ac:dyDescent="0.25">
      <c r="B47" s="42" t="s">
        <v>26</v>
      </c>
      <c r="C47" s="43"/>
      <c r="D47" s="43"/>
      <c r="E47" s="43"/>
      <c r="F47" s="44"/>
      <c r="G47" s="10"/>
      <c r="H47" s="4">
        <v>10931.58</v>
      </c>
      <c r="I47" s="5"/>
      <c r="J47" s="5"/>
      <c r="L47" s="2"/>
    </row>
    <row r="48" spans="2:12" x14ac:dyDescent="0.25">
      <c r="B48" s="42" t="s">
        <v>14</v>
      </c>
      <c r="C48" s="43"/>
      <c r="D48" s="43"/>
      <c r="E48" s="43"/>
      <c r="F48" s="44"/>
      <c r="G48" s="10"/>
      <c r="H48" s="4">
        <v>0</v>
      </c>
      <c r="I48" s="5"/>
      <c r="J48" s="5"/>
    </row>
    <row r="49" spans="2:12" x14ac:dyDescent="0.25">
      <c r="B49" s="42" t="s">
        <v>28</v>
      </c>
      <c r="C49" s="43"/>
      <c r="D49" s="43"/>
      <c r="E49" s="43"/>
      <c r="F49" s="44"/>
      <c r="G49" s="10"/>
      <c r="H49" s="4">
        <v>0</v>
      </c>
      <c r="I49" s="5"/>
      <c r="J49" s="5"/>
    </row>
    <row r="50" spans="2:12" x14ac:dyDescent="0.25">
      <c r="B50" s="42" t="s">
        <v>15</v>
      </c>
      <c r="C50" s="43"/>
      <c r="D50" s="43"/>
      <c r="E50" s="43"/>
      <c r="F50" s="44"/>
      <c r="G50" s="10"/>
      <c r="H50" s="4">
        <v>1165543.97</v>
      </c>
      <c r="I50" s="5"/>
      <c r="J50" s="5"/>
    </row>
    <row r="51" spans="2:12" x14ac:dyDescent="0.25">
      <c r="B51" s="42" t="s">
        <v>16</v>
      </c>
      <c r="C51" s="43"/>
      <c r="D51" s="43"/>
      <c r="E51" s="43"/>
      <c r="F51" s="44"/>
      <c r="G51" s="10"/>
      <c r="H51" s="4">
        <f>404160.84+62222.4+635859.54+166336.08+21312</f>
        <v>1289890.8600000001</v>
      </c>
      <c r="I51" s="5"/>
      <c r="J51" s="5"/>
    </row>
    <row r="52" spans="2:12" x14ac:dyDescent="0.25">
      <c r="B52" s="42" t="s">
        <v>27</v>
      </c>
      <c r="C52" s="43"/>
      <c r="D52" s="43"/>
      <c r="E52" s="43"/>
      <c r="F52" s="44"/>
      <c r="G52" s="10"/>
      <c r="H52" s="4">
        <v>0</v>
      </c>
      <c r="I52" s="17"/>
      <c r="J52" s="5"/>
      <c r="K52" s="5"/>
      <c r="L52" s="2"/>
    </row>
    <row r="53" spans="2:12" x14ac:dyDescent="0.25">
      <c r="B53" s="42" t="s">
        <v>17</v>
      </c>
      <c r="C53" s="43"/>
      <c r="D53" s="43"/>
      <c r="E53" s="43"/>
      <c r="F53" s="44"/>
      <c r="G53" s="10"/>
      <c r="H53" s="4">
        <v>0</v>
      </c>
      <c r="I53" s="5"/>
      <c r="J53" s="5"/>
      <c r="K53" s="2"/>
      <c r="L53" s="5"/>
    </row>
    <row r="54" spans="2:12" x14ac:dyDescent="0.25">
      <c r="B54" s="42" t="s">
        <v>18</v>
      </c>
      <c r="C54" s="43"/>
      <c r="D54" s="43"/>
      <c r="E54" s="43"/>
      <c r="F54" s="44"/>
      <c r="G54" s="10"/>
      <c r="H54" s="4">
        <v>0</v>
      </c>
      <c r="I54" s="5"/>
      <c r="J54" s="5"/>
      <c r="K54" s="2"/>
      <c r="L54" s="5"/>
    </row>
    <row r="55" spans="2:12" x14ac:dyDescent="0.25">
      <c r="B55" s="60" t="s">
        <v>20</v>
      </c>
      <c r="C55" s="61"/>
      <c r="D55" s="61"/>
      <c r="E55" s="61"/>
      <c r="F55" s="62"/>
      <c r="G55" s="18">
        <v>46118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42" t="s">
        <v>8</v>
      </c>
      <c r="C56" s="43"/>
      <c r="D56" s="43"/>
      <c r="E56" s="43"/>
      <c r="F56" s="44"/>
      <c r="G56" s="11"/>
      <c r="H56" s="6">
        <v>0</v>
      </c>
      <c r="I56" s="5"/>
      <c r="J56" s="5"/>
      <c r="K56" s="2"/>
      <c r="L56" s="2"/>
    </row>
    <row r="57" spans="2:12" x14ac:dyDescent="0.25">
      <c r="B57" s="42" t="s">
        <v>11</v>
      </c>
      <c r="C57" s="43"/>
      <c r="D57" s="43"/>
      <c r="E57" s="43"/>
      <c r="F57" s="44"/>
      <c r="G57" s="11"/>
      <c r="H57" s="4">
        <v>0</v>
      </c>
      <c r="I57" s="5"/>
      <c r="J57" s="13"/>
      <c r="K57" s="2"/>
      <c r="L57" s="2"/>
    </row>
    <row r="58" spans="2:12" x14ac:dyDescent="0.25">
      <c r="B58" s="42" t="s">
        <v>16</v>
      </c>
      <c r="C58" s="43"/>
      <c r="D58" s="43"/>
      <c r="E58" s="43"/>
      <c r="F58" s="44"/>
      <c r="G58" s="11"/>
      <c r="H58" s="4">
        <v>0</v>
      </c>
      <c r="I58" s="5"/>
      <c r="J58" s="5"/>
      <c r="K58" s="2"/>
      <c r="L58" s="2"/>
    </row>
    <row r="59" spans="2:12" x14ac:dyDescent="0.25">
      <c r="B59" s="42" t="s">
        <v>17</v>
      </c>
      <c r="C59" s="43"/>
      <c r="D59" s="43"/>
      <c r="E59" s="43"/>
      <c r="F59" s="44"/>
      <c r="G59" s="11"/>
      <c r="H59" s="4">
        <v>0</v>
      </c>
      <c r="I59" s="5"/>
      <c r="J59" s="5"/>
      <c r="K59" s="2"/>
      <c r="L59" s="2"/>
    </row>
    <row r="60" spans="2:12" x14ac:dyDescent="0.25">
      <c r="B60" s="42" t="s">
        <v>9</v>
      </c>
      <c r="C60" s="43"/>
      <c r="D60" s="43"/>
      <c r="E60" s="43"/>
      <c r="F60" s="44"/>
      <c r="G60" s="11"/>
      <c r="H60" s="1">
        <v>0</v>
      </c>
      <c r="I60" s="5"/>
      <c r="J60" s="5"/>
      <c r="K60" s="2"/>
      <c r="L60" s="2"/>
    </row>
    <row r="61" spans="2:12" x14ac:dyDescent="0.25">
      <c r="B61" s="42" t="s">
        <v>18</v>
      </c>
      <c r="C61" s="43"/>
      <c r="D61" s="43"/>
      <c r="E61" s="43"/>
      <c r="F61" s="44"/>
      <c r="G61" s="11"/>
      <c r="H61" s="1">
        <v>0</v>
      </c>
      <c r="I61" s="5"/>
      <c r="J61" s="5"/>
      <c r="K61" s="2"/>
      <c r="L61" s="2"/>
    </row>
    <row r="62" spans="2:12" x14ac:dyDescent="0.25">
      <c r="B62" s="63" t="s">
        <v>21</v>
      </c>
      <c r="C62" s="64"/>
      <c r="D62" s="64"/>
      <c r="E62" s="64"/>
      <c r="F62" s="65"/>
      <c r="G62" s="24">
        <v>46118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</f>
        <v>1046970.4999999995</v>
      </c>
      <c r="I62" s="5"/>
      <c r="K62" s="2"/>
      <c r="L62" s="2"/>
    </row>
    <row r="63" spans="2:12" x14ac:dyDescent="0.25">
      <c r="B63" s="42" t="s">
        <v>22</v>
      </c>
      <c r="C63" s="43"/>
      <c r="D63" s="43"/>
      <c r="E63" s="43"/>
      <c r="F63" s="44"/>
      <c r="G63" s="11"/>
      <c r="H63" s="1">
        <v>0</v>
      </c>
      <c r="I63" s="5"/>
      <c r="J63" s="5"/>
      <c r="L63" s="2"/>
    </row>
    <row r="64" spans="2:12" ht="18.75" x14ac:dyDescent="0.3">
      <c r="B64" s="57" t="s">
        <v>23</v>
      </c>
      <c r="C64" s="58"/>
      <c r="D64" s="58"/>
      <c r="E64" s="58"/>
      <c r="F64" s="59"/>
      <c r="G64" s="23"/>
      <c r="H64" s="26">
        <f>H14+H31-H39-H55+H62-H63</f>
        <v>4424177.459999999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  <row r="68" spans="2:11" x14ac:dyDescent="0.25">
      <c r="B68" s="32" t="s">
        <v>35</v>
      </c>
      <c r="C68" s="34">
        <v>10931.58</v>
      </c>
      <c r="D68" s="32">
        <v>6171750966</v>
      </c>
    </row>
    <row r="69" spans="2:11" x14ac:dyDescent="0.25">
      <c r="B69" s="37" t="s">
        <v>115</v>
      </c>
      <c r="C69" s="35">
        <f>SUM(C68)</f>
        <v>10931.58</v>
      </c>
      <c r="D69" s="32"/>
    </row>
    <row r="70" spans="2:11" x14ac:dyDescent="0.25">
      <c r="B70" s="32" t="s">
        <v>36</v>
      </c>
      <c r="C70" s="34">
        <v>28795.17</v>
      </c>
      <c r="D70" s="32" t="s">
        <v>62</v>
      </c>
    </row>
    <row r="71" spans="2:11" x14ac:dyDescent="0.25">
      <c r="B71" s="32" t="s">
        <v>37</v>
      </c>
      <c r="C71" s="34">
        <v>187773.56</v>
      </c>
      <c r="D71" s="32" t="s">
        <v>63</v>
      </c>
    </row>
    <row r="72" spans="2:11" x14ac:dyDescent="0.25">
      <c r="B72" s="32" t="s">
        <v>37</v>
      </c>
      <c r="C72" s="34">
        <v>369188.82</v>
      </c>
      <c r="D72" s="32" t="s">
        <v>64</v>
      </c>
    </row>
    <row r="73" spans="2:11" x14ac:dyDescent="0.25">
      <c r="B73" s="32" t="s">
        <v>38</v>
      </c>
      <c r="C73" s="34">
        <f>573617.57-25176.29</f>
        <v>548441.27999999991</v>
      </c>
      <c r="D73" s="32">
        <v>9006444309</v>
      </c>
    </row>
    <row r="74" spans="2:11" x14ac:dyDescent="0.25">
      <c r="B74" s="32" t="s">
        <v>38</v>
      </c>
      <c r="C74" s="34">
        <f>32099.63-754.49</f>
        <v>31345.14</v>
      </c>
      <c r="D74" s="32">
        <v>9006448352</v>
      </c>
    </row>
    <row r="75" spans="2:11" x14ac:dyDescent="0.25">
      <c r="B75" s="37" t="s">
        <v>115</v>
      </c>
      <c r="C75" s="35">
        <f>SUM(C70:C74)</f>
        <v>1165543.97</v>
      </c>
      <c r="D75" s="32"/>
    </row>
    <row r="76" spans="2:11" x14ac:dyDescent="0.25">
      <c r="B76" s="32" t="s">
        <v>39</v>
      </c>
      <c r="C76" s="34">
        <v>180000</v>
      </c>
      <c r="D76" s="32" t="s">
        <v>65</v>
      </c>
    </row>
    <row r="77" spans="2:11" x14ac:dyDescent="0.25">
      <c r="B77" s="32" t="s">
        <v>40</v>
      </c>
      <c r="C77" s="34">
        <v>143136</v>
      </c>
      <c r="D77" s="32" t="s">
        <v>66</v>
      </c>
    </row>
    <row r="78" spans="2:11" x14ac:dyDescent="0.25">
      <c r="B78" s="32" t="s">
        <v>41</v>
      </c>
      <c r="C78" s="34">
        <v>6960</v>
      </c>
      <c r="D78" s="32" t="s">
        <v>67</v>
      </c>
    </row>
    <row r="79" spans="2:11" x14ac:dyDescent="0.25">
      <c r="B79" s="32" t="s">
        <v>42</v>
      </c>
      <c r="C79" s="34">
        <v>2000</v>
      </c>
      <c r="D79" s="32" t="s">
        <v>68</v>
      </c>
    </row>
    <row r="80" spans="2:11" x14ac:dyDescent="0.25">
      <c r="B80" s="32" t="s">
        <v>43</v>
      </c>
      <c r="C80" s="34">
        <v>6816</v>
      </c>
      <c r="D80" s="32" t="s">
        <v>69</v>
      </c>
    </row>
    <row r="81" spans="2:4" x14ac:dyDescent="0.25">
      <c r="B81" s="32" t="s">
        <v>44</v>
      </c>
      <c r="C81" s="34">
        <v>5838</v>
      </c>
      <c r="D81" s="32" t="s">
        <v>70</v>
      </c>
    </row>
    <row r="82" spans="2:4" x14ac:dyDescent="0.25">
      <c r="B82" s="32" t="s">
        <v>44</v>
      </c>
      <c r="C82" s="34">
        <v>2099</v>
      </c>
      <c r="D82" s="32" t="s">
        <v>71</v>
      </c>
    </row>
    <row r="83" spans="2:4" x14ac:dyDescent="0.25">
      <c r="B83" s="32" t="s">
        <v>44</v>
      </c>
      <c r="C83" s="34">
        <v>4758</v>
      </c>
      <c r="D83" s="32" t="s">
        <v>72</v>
      </c>
    </row>
    <row r="84" spans="2:4" x14ac:dyDescent="0.25">
      <c r="B84" s="32" t="s">
        <v>45</v>
      </c>
      <c r="C84" s="34">
        <v>21216</v>
      </c>
      <c r="D84" s="32" t="s">
        <v>73</v>
      </c>
    </row>
    <row r="85" spans="2:4" x14ac:dyDescent="0.25">
      <c r="B85" s="32" t="s">
        <v>46</v>
      </c>
      <c r="C85" s="34">
        <v>696.31</v>
      </c>
      <c r="D85" s="32" t="s">
        <v>74</v>
      </c>
    </row>
    <row r="86" spans="2:4" x14ac:dyDescent="0.25">
      <c r="B86" s="32" t="s">
        <v>45</v>
      </c>
      <c r="C86" s="34">
        <v>1050</v>
      </c>
      <c r="D86" s="32" t="s">
        <v>75</v>
      </c>
    </row>
    <row r="87" spans="2:4" x14ac:dyDescent="0.25">
      <c r="B87" s="32" t="s">
        <v>47</v>
      </c>
      <c r="C87" s="34">
        <v>2070</v>
      </c>
      <c r="D87" s="32" t="s">
        <v>76</v>
      </c>
    </row>
    <row r="88" spans="2:4" x14ac:dyDescent="0.25">
      <c r="B88" s="32" t="s">
        <v>48</v>
      </c>
      <c r="C88" s="34">
        <v>9809.5300000000007</v>
      </c>
      <c r="D88" s="32" t="s">
        <v>77</v>
      </c>
    </row>
    <row r="89" spans="2:4" x14ac:dyDescent="0.25">
      <c r="B89" s="32" t="s">
        <v>49</v>
      </c>
      <c r="C89" s="34">
        <v>17712</v>
      </c>
      <c r="D89" s="32" t="s">
        <v>78</v>
      </c>
    </row>
    <row r="90" spans="2:4" x14ac:dyDescent="0.25">
      <c r="B90" s="32" t="s">
        <v>50</v>
      </c>
      <c r="C90" s="34">
        <v>12960</v>
      </c>
      <c r="D90" s="32" t="s">
        <v>79</v>
      </c>
    </row>
    <row r="91" spans="2:4" x14ac:dyDescent="0.25">
      <c r="B91" s="32" t="s">
        <v>49</v>
      </c>
      <c r="C91" s="34">
        <v>1252.8</v>
      </c>
      <c r="D91" s="32" t="s">
        <v>80</v>
      </c>
    </row>
    <row r="92" spans="2:4" x14ac:dyDescent="0.25">
      <c r="B92" s="32" t="s">
        <v>51</v>
      </c>
      <c r="C92" s="34">
        <v>48009.599999999999</v>
      </c>
      <c r="D92" s="32" t="s">
        <v>81</v>
      </c>
    </row>
    <row r="93" spans="2:4" x14ac:dyDescent="0.25">
      <c r="B93" s="32" t="s">
        <v>45</v>
      </c>
      <c r="C93" s="34">
        <v>31800</v>
      </c>
      <c r="D93" s="32" t="s">
        <v>82</v>
      </c>
    </row>
    <row r="94" spans="2:4" x14ac:dyDescent="0.25">
      <c r="B94" s="32" t="s">
        <v>52</v>
      </c>
      <c r="C94" s="34">
        <v>600</v>
      </c>
      <c r="D94" s="32" t="s">
        <v>83</v>
      </c>
    </row>
    <row r="95" spans="2:4" x14ac:dyDescent="0.25">
      <c r="B95" s="32" t="s">
        <v>53</v>
      </c>
      <c r="C95" s="34">
        <v>5400</v>
      </c>
      <c r="D95" s="32" t="s">
        <v>84</v>
      </c>
    </row>
    <row r="96" spans="2:4" x14ac:dyDescent="0.25">
      <c r="B96" s="32" t="s">
        <v>53</v>
      </c>
      <c r="C96" s="34">
        <v>17400</v>
      </c>
      <c r="D96" s="32" t="s">
        <v>85</v>
      </c>
    </row>
    <row r="97" spans="2:4" x14ac:dyDescent="0.25">
      <c r="B97" s="32" t="s">
        <v>54</v>
      </c>
      <c r="C97" s="34">
        <v>480</v>
      </c>
      <c r="D97" s="32" t="s">
        <v>86</v>
      </c>
    </row>
    <row r="98" spans="2:4" x14ac:dyDescent="0.25">
      <c r="B98" s="32" t="s">
        <v>54</v>
      </c>
      <c r="C98" s="34">
        <v>8150</v>
      </c>
      <c r="D98" s="32" t="s">
        <v>86</v>
      </c>
    </row>
    <row r="99" spans="2:4" x14ac:dyDescent="0.25">
      <c r="B99" s="32" t="s">
        <v>55</v>
      </c>
      <c r="C99" s="34">
        <v>4750</v>
      </c>
      <c r="D99" s="32" t="s">
        <v>87</v>
      </c>
    </row>
    <row r="100" spans="2:4" x14ac:dyDescent="0.25">
      <c r="B100" s="32" t="s">
        <v>56</v>
      </c>
      <c r="C100" s="34">
        <v>6000</v>
      </c>
      <c r="D100" s="32" t="s">
        <v>88</v>
      </c>
    </row>
    <row r="101" spans="2:4" x14ac:dyDescent="0.25">
      <c r="B101" s="32" t="s">
        <v>49</v>
      </c>
      <c r="C101" s="34">
        <v>3150</v>
      </c>
      <c r="D101" s="32" t="s">
        <v>89</v>
      </c>
    </row>
    <row r="102" spans="2:4" x14ac:dyDescent="0.25">
      <c r="B102" s="32" t="s">
        <v>49</v>
      </c>
      <c r="C102" s="34">
        <v>26568</v>
      </c>
      <c r="D102" s="32" t="s">
        <v>90</v>
      </c>
    </row>
    <row r="103" spans="2:4" x14ac:dyDescent="0.25">
      <c r="B103" s="32" t="s">
        <v>57</v>
      </c>
      <c r="C103" s="34">
        <v>35000</v>
      </c>
      <c r="D103" s="32" t="s">
        <v>91</v>
      </c>
    </row>
    <row r="104" spans="2:4" x14ac:dyDescent="0.25">
      <c r="B104" s="32" t="s">
        <v>40</v>
      </c>
      <c r="C104" s="34">
        <v>1056</v>
      </c>
      <c r="D104" s="32" t="s">
        <v>92</v>
      </c>
    </row>
    <row r="105" spans="2:4" x14ac:dyDescent="0.25">
      <c r="B105" s="32" t="s">
        <v>53</v>
      </c>
      <c r="C105" s="34">
        <v>42000</v>
      </c>
      <c r="D105" s="32" t="s">
        <v>93</v>
      </c>
    </row>
    <row r="106" spans="2:4" x14ac:dyDescent="0.25">
      <c r="B106" s="32" t="s">
        <v>58</v>
      </c>
      <c r="C106" s="34">
        <v>1200</v>
      </c>
      <c r="D106" s="32" t="s">
        <v>94</v>
      </c>
    </row>
    <row r="107" spans="2:4" x14ac:dyDescent="0.25">
      <c r="B107" s="32" t="s">
        <v>58</v>
      </c>
      <c r="C107" s="34">
        <v>2600</v>
      </c>
      <c r="D107" s="32" t="s">
        <v>95</v>
      </c>
    </row>
    <row r="108" spans="2:4" x14ac:dyDescent="0.25">
      <c r="B108" s="32" t="s">
        <v>58</v>
      </c>
      <c r="C108" s="34">
        <v>2600</v>
      </c>
      <c r="D108" s="32" t="s">
        <v>96</v>
      </c>
    </row>
    <row r="109" spans="2:4" x14ac:dyDescent="0.25">
      <c r="B109" s="32" t="s">
        <v>58</v>
      </c>
      <c r="C109" s="34">
        <v>19580</v>
      </c>
      <c r="D109" s="32" t="s">
        <v>97</v>
      </c>
    </row>
    <row r="110" spans="2:4" x14ac:dyDescent="0.25">
      <c r="B110" s="32" t="s">
        <v>58</v>
      </c>
      <c r="C110" s="34">
        <v>10140</v>
      </c>
      <c r="D110" s="32" t="s">
        <v>98</v>
      </c>
    </row>
    <row r="111" spans="2:4" x14ac:dyDescent="0.25">
      <c r="B111" s="32" t="s">
        <v>58</v>
      </c>
      <c r="C111" s="34">
        <v>64594</v>
      </c>
      <c r="D111" s="32" t="s">
        <v>99</v>
      </c>
    </row>
    <row r="112" spans="2:4" x14ac:dyDescent="0.25">
      <c r="B112" s="32" t="s">
        <v>58</v>
      </c>
      <c r="C112" s="34">
        <v>86213.54</v>
      </c>
      <c r="D112" s="32" t="s">
        <v>100</v>
      </c>
    </row>
    <row r="113" spans="2:4" x14ac:dyDescent="0.25">
      <c r="B113" s="32" t="s">
        <v>59</v>
      </c>
      <c r="C113" s="34">
        <v>43200</v>
      </c>
      <c r="D113" s="32" t="s">
        <v>101</v>
      </c>
    </row>
    <row r="114" spans="2:4" x14ac:dyDescent="0.25">
      <c r="B114" s="32" t="s">
        <v>58</v>
      </c>
      <c r="C114" s="34">
        <v>20513</v>
      </c>
      <c r="D114" s="32" t="s">
        <v>102</v>
      </c>
    </row>
    <row r="115" spans="2:4" x14ac:dyDescent="0.25">
      <c r="B115" s="32" t="s">
        <v>58</v>
      </c>
      <c r="C115" s="34">
        <v>101333</v>
      </c>
      <c r="D115" s="32" t="s">
        <v>103</v>
      </c>
    </row>
    <row r="116" spans="2:4" x14ac:dyDescent="0.25">
      <c r="B116" s="32" t="s">
        <v>50</v>
      </c>
      <c r="C116" s="34">
        <v>84432</v>
      </c>
      <c r="D116" s="32" t="s">
        <v>104</v>
      </c>
    </row>
    <row r="117" spans="2:4" x14ac:dyDescent="0.25">
      <c r="B117" s="32" t="s">
        <v>58</v>
      </c>
      <c r="C117" s="34">
        <v>17100</v>
      </c>
      <c r="D117" s="32" t="s">
        <v>105</v>
      </c>
    </row>
    <row r="118" spans="2:4" x14ac:dyDescent="0.25">
      <c r="B118" s="32" t="s">
        <v>60</v>
      </c>
      <c r="C118" s="34">
        <v>15120</v>
      </c>
      <c r="D118" s="32" t="s">
        <v>106</v>
      </c>
    </row>
    <row r="119" spans="2:4" x14ac:dyDescent="0.25">
      <c r="B119" s="32" t="s">
        <v>61</v>
      </c>
      <c r="C119" s="34">
        <v>66548.23</v>
      </c>
      <c r="D119" s="32" t="s">
        <v>107</v>
      </c>
    </row>
    <row r="120" spans="2:4" x14ac:dyDescent="0.25">
      <c r="B120" s="32" t="s">
        <v>61</v>
      </c>
      <c r="C120" s="34">
        <v>732</v>
      </c>
      <c r="D120" s="32" t="s">
        <v>108</v>
      </c>
    </row>
    <row r="121" spans="2:4" x14ac:dyDescent="0.25">
      <c r="B121" s="32" t="s">
        <v>61</v>
      </c>
      <c r="C121" s="34">
        <v>732</v>
      </c>
      <c r="D121" s="32" t="s">
        <v>109</v>
      </c>
    </row>
    <row r="122" spans="2:4" x14ac:dyDescent="0.25">
      <c r="B122" s="32" t="s">
        <v>61</v>
      </c>
      <c r="C122" s="34">
        <v>7213.9</v>
      </c>
      <c r="D122" s="32" t="s">
        <v>110</v>
      </c>
    </row>
    <row r="123" spans="2:4" x14ac:dyDescent="0.25">
      <c r="B123" s="32" t="s">
        <v>61</v>
      </c>
      <c r="C123" s="34">
        <v>27158.21</v>
      </c>
      <c r="D123" s="32" t="s">
        <v>111</v>
      </c>
    </row>
    <row r="124" spans="2:4" x14ac:dyDescent="0.25">
      <c r="B124" s="32" t="s">
        <v>61</v>
      </c>
      <c r="C124" s="34">
        <v>2227.8200000000002</v>
      </c>
      <c r="D124" s="32" t="s">
        <v>112</v>
      </c>
    </row>
    <row r="125" spans="2:4" x14ac:dyDescent="0.25">
      <c r="B125" s="32" t="s">
        <v>61</v>
      </c>
      <c r="C125" s="34">
        <v>46603.92</v>
      </c>
      <c r="D125" s="32" t="s">
        <v>113</v>
      </c>
    </row>
    <row r="126" spans="2:4" x14ac:dyDescent="0.25">
      <c r="B126" s="33" t="s">
        <v>51</v>
      </c>
      <c r="C126" s="38">
        <v>21312</v>
      </c>
      <c r="D126" s="36" t="s">
        <v>114</v>
      </c>
    </row>
    <row r="127" spans="2:4" x14ac:dyDescent="0.25">
      <c r="B127" s="41" t="s">
        <v>116</v>
      </c>
      <c r="C127" s="40">
        <f>SUM(C76:C126)</f>
        <v>1289890.8599999999</v>
      </c>
      <c r="D127" s="39"/>
    </row>
  </sheetData>
  <mergeCells count="60"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K11:O11"/>
    <mergeCell ref="B13:F13"/>
    <mergeCell ref="B12:F12"/>
    <mergeCell ref="B14:F14"/>
    <mergeCell ref="B11:F11"/>
    <mergeCell ref="B5:D5"/>
    <mergeCell ref="B6:D6"/>
    <mergeCell ref="B8:H8"/>
    <mergeCell ref="B15:F15"/>
    <mergeCell ref="B20:F20"/>
    <mergeCell ref="B19:F19"/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2026-04-16T14:24:11Z</dcterms:modified>
  <cp:category/>
  <cp:contentStatus/>
</cp:coreProperties>
</file>